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11fdb0d16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enario model" sheetId="1" r:id="Rbe398e66e2cf44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–"/>
  </x:numFmts>
  <x:fonts count="8">
    <x:font>
      <x:sz val="11"/>
      <x:name val="Carlito"/>
    </x:font>
    <x:font>
      <x:sz val="10"/>
      <x:color rgb="FF1F2937"/>
      <x:name val="Arial"/>
    </x:font>
    <x:font>
      <x:b/>
      <x:sz val="15"/>
      <x:color rgb="FF17243C"/>
      <x:name val="Arial"/>
    </x:font>
    <x:font>
      <x:b/>
      <x:sz val="11"/>
      <x:color rgb="FF15603A"/>
      <x:name val="Arial"/>
    </x:font>
    <x:font>
      <x:b/>
      <x:sz val="10"/>
      <x:color rgb="FFFFFFFF"/>
      <x:name val="Arial"/>
    </x:font>
    <x:font>
      <x:sz val="10"/>
      <x:color rgb="FF1657A4"/>
      <x:name val="Arial"/>
    </x:font>
    <x:font>
      <x:b/>
      <x:sz val="10"/>
      <x:color rgb="FF17243C"/>
      <x:name val="Arial"/>
    </x:font>
    <x:font>
      <x:i/>
      <x:sz val="9"/>
      <x:color rgb="FF58647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223450"/>
      </x:patternFill>
    </x:fill>
    <x:fill>
      <x:patternFill patternType="solid">
        <x:fgColor rgb="FFE6F1EB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BAC7D3"/>
      </x:bottom>
      <x:diagonal/>
    </x:border>
    <x:border>
      <x:left style="dashed">
        <x:color rgb="FF698C73"/>
      </x:left>
      <x:right style="dashed">
        <x:color rgb="FF698C73"/>
      </x:right>
      <x:top style="dashed">
        <x:color rgb="FF698C73"/>
      </x:top>
      <x:bottom style="dashed">
        <x:color rgb="FF698C73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/>
    <x:xf numFmtId="0" fontId="6" fillId="0" borderId="0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200" fontId="5" fillId="2" borderId="0" xfId="0" applyNumberFormat="1" applyFont="1" applyFill="1" applyBorder="1"/>
    <x:xf numFmtId="200" fontId="1" fillId="0" borderId="0" xfId="0" applyNumberFormat="1" applyFont="1" applyFill="1" applyBorder="1"/>
    <x:xf numFmtId="200" fontId="6" fillId="0" borderId="0" xfId="0" applyNumberFormat="1" applyFont="1" applyFill="1" applyBorder="1"/>
    <x:xf numFmtId="200" fontId="6" fillId="4" borderId="0" xfId="0" applyNumberFormat="1" applyFont="1" applyFill="1" applyBorder="1"/>
    <x:xf numFmtId="0" fontId="7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A4262C"/>
      </x:font>
      <x:fill>
        <x:patternFill patternType="solid">
          <x:bgColor rgb="FFFBE3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2e1a164344d21" /><Relationship Type="http://schemas.openxmlformats.org/officeDocument/2006/relationships/theme" Target="/xl/theme/theme1.xml" Id="R519ec02130ce41c1" /><Relationship Type="http://schemas.openxmlformats.org/officeDocument/2006/relationships/sharedStrings" Target="/xl/sharedStrings.xml" Id="Rb9d4cac8fb1c4e34" /><Relationship Type="http://schemas.openxmlformats.org/officeDocument/2006/relationships/worksheet" Target="/xl/worksheets/sheet1.xml" Id="Rbe398e66e2cf44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31" hidden="0" customWidth="1"/>
    <x:col min="3" max="3" width="16" hidden="0" customWidth="1"/>
    <x:col min="4" max="4" width="16" hidden="0" customWidth="1"/>
    <x:col min="5" max="5" width="16" hidden="0" customWidth="1"/>
    <x:col min="6" max="6" width="23" hidden="0" customWidth="1"/>
    <x:col min="7" max="7" width="3" hidden="0" customWidth="1"/>
  </x:cols>
  <x:sheetData>
    <x:row r="2">
      <x:c r="B2" s="2" t="str">
        <x:v>Event financial scenario model</x:v>
      </x:c>
      <x:c r="C2" s="2"/>
      <x:c r="D2" s="2"/>
      <x:c r="E2" s="2"/>
      <x:c r="F2" s="2"/>
      <x:c r="G2" s="1"/>
    </x:row>
    <x:row r="3">
      <x:c r="B3" s="3"/>
      <x:c r="C3" s="3"/>
      <x:c r="D3" s="3"/>
      <x:c r="E3" s="3"/>
      <x:c r="F3" s="3"/>
      <x:c r="G3" s="1"/>
    </x:row>
    <x:row r="4">
      <x:c r="B4" s="1" t="str">
        <x:v>Case selected:</x:v>
      </x:c>
      <x:c r="C4" s="6" t="str">
        <x:v>Base</x:v>
      </x:c>
      <x:c r="D4" s="1"/>
      <x:c r="E4" s="1"/>
      <x:c r="F4" s="1"/>
      <x:c r="G4" s="1"/>
    </x:row>
    <x:row r="5">
      <x:c r="B5" s="1"/>
      <x:c r="C5" s="1"/>
      <x:c r="D5" s="1"/>
      <x:c r="E5" s="1"/>
      <x:c r="F5" s="1"/>
      <x:c r="G5" s="1"/>
    </x:row>
    <x:row r="6">
      <x:c r="B6" s="1" t="str">
        <x:v>Illustrative inputs; replace amber cells</x:v>
      </x:c>
      <x:c r="C6" s="1"/>
      <x:c r="D6" s="1"/>
      <x:c r="E6" s="1"/>
      <x:c r="F6" s="1"/>
      <x:c r="G6" s="1"/>
    </x:row>
    <x:row r="7">
      <x:c r="B7" s="8" t="str">
        <x:v>Driver</x:v>
      </x:c>
      <x:c r="C7" s="9" t="str">
        <x:v>Downside</x:v>
      </x:c>
      <x:c r="D7" s="9" t="str">
        <x:v>Base</x:v>
      </x:c>
      <x:c r="E7" s="9" t="str">
        <x:v>Upside</x:v>
      </x:c>
      <x:c r="F7" s="9" t="str">
        <x:v>Active selection</x:v>
      </x:c>
      <x:c r="G7" s="1"/>
    </x:row>
    <x:row r="8">
      <x:c r="B8" s="1" t="str">
        <x:v>Paid tickets</x:v>
      </x:c>
      <x:c r="C8" s="14" t="n">
        <x:v>60</x:v>
      </x:c>
      <x:c r="D8" s="14" t="n">
        <x:v>100</x:v>
      </x:c>
      <x:c r="E8" s="14" t="n">
        <x:v>130</x:v>
      </x:c>
      <x:c r="F8" s="15" t="n">
        <x:f>IF($C$4="Downside",IF(ISNUMBER(C8),C8,""),IF($C$4="Base",IF(ISNUMBER(D8),D8,""),IF(ISNUMBER(E8),E8,"")))</x:f>
        <x:v>100</x:v>
      </x:c>
      <x:c r="G8" s="1"/>
    </x:row>
    <x:row r="9">
      <x:c r="B9" s="1" t="str">
        <x:v>Ticket price</x:v>
      </x:c>
      <x:c r="C9" s="14" t="n">
        <x:v>40</x:v>
      </x:c>
      <x:c r="D9" s="14" t="n">
        <x:v>40</x:v>
      </x:c>
      <x:c r="E9" s="14" t="n">
        <x:v>40</x:v>
      </x:c>
      <x:c r="F9" s="15" t="n">
        <x:f>IF($C$4="Downside",IF(ISNUMBER(C9),C9,""),IF($C$4="Base",IF(ISNUMBER(D9),D9,""),IF(ISNUMBER(E9),E9,"")))</x:f>
        <x:v>40</x:v>
      </x:c>
      <x:c r="G9" s="1"/>
    </x:row>
    <x:row r="10">
      <x:c r="B10" s="1" t="str">
        <x:v>Sponsor income</x:v>
      </x:c>
      <x:c r="C10" s="14" t="n">
        <x:v>1000</x:v>
      </x:c>
      <x:c r="D10" s="14" t="n">
        <x:v>2000</x:v>
      </x:c>
      <x:c r="E10" s="14" t="n">
        <x:v>3000</x:v>
      </x:c>
      <x:c r="F10" s="15" t="n">
        <x:f>IF($C$4="Downside",IF(ISNUMBER(C10),C10,""),IF($C$4="Base",IF(ISNUMBER(D10),D10,""),IF(ISNUMBER(E10),E10,"")))</x:f>
        <x:v>2000</x:v>
      </x:c>
      <x:c r="G10" s="1"/>
    </x:row>
    <x:row r="11">
      <x:c r="B11" s="1" t="str">
        <x:v>Other income</x:v>
      </x:c>
      <x:c r="C11" s="14" t="n">
        <x:v>0</x:v>
      </x:c>
      <x:c r="D11" s="14" t="n">
        <x:v>0</x:v>
      </x:c>
      <x:c r="E11" s="14" t="n">
        <x:v>0</x:v>
      </x:c>
      <x:c r="F11" s="15" t="n">
        <x:f>IF($C$4="Downside",IF(ISNUMBER(C11),C11,""),IF($C$4="Base",IF(ISNUMBER(D11),D11,""),IF(ISNUMBER(E11),E11,"")))</x:f>
        <x:v>0</x:v>
      </x:c>
      <x:c r="G11" s="1"/>
    </x:row>
    <x:row r="12">
      <x:c r="B12" s="1" t="str">
        <x:v>Committed fixed costs</x:v>
      </x:c>
      <x:c r="C12" s="14" t="n">
        <x:v>3500</x:v>
      </x:c>
      <x:c r="D12" s="14" t="n">
        <x:v>3500</x:v>
      </x:c>
      <x:c r="E12" s="14" t="n">
        <x:v>3500</x:v>
      </x:c>
      <x:c r="F12" s="15" t="n">
        <x:f>IF($C$4="Downside",IF(ISNUMBER(C12),C12,""),IF($C$4="Base",IF(ISNUMBER(D12),D12,""),IF(ISNUMBER(E12),E12,"")))</x:f>
        <x:v>3500</x:v>
      </x:c>
      <x:c r="G12" s="1"/>
    </x:row>
    <x:row r="13">
      <x:c r="B13" s="1" t="str">
        <x:v>Other fixed costs</x:v>
      </x:c>
      <x:c r="C13" s="14" t="n">
        <x:v>1000</x:v>
      </x:c>
      <x:c r="D13" s="14" t="n">
        <x:v>1000</x:v>
      </x:c>
      <x:c r="E13" s="14" t="n">
        <x:v>1000</x:v>
      </x:c>
      <x:c r="F13" s="15" t="n">
        <x:f>IF($C$4="Downside",IF(ISNUMBER(C13),C13,""),IF($C$4="Base",IF(ISNUMBER(D13),D13,""),IF(ISNUMBER(E13),E13,"")))</x:f>
        <x:v>1000</x:v>
      </x:c>
      <x:c r="G13" s="1"/>
    </x:row>
    <x:row r="14">
      <x:c r="B14" s="1" t="str">
        <x:v>Cost per attendee</x:v>
      </x:c>
      <x:c r="C14" s="14" t="n">
        <x:v>12</x:v>
      </x:c>
      <x:c r="D14" s="14" t="n">
        <x:v>12</x:v>
      </x:c>
      <x:c r="E14" s="14" t="n">
        <x:v>12</x:v>
      </x:c>
      <x:c r="F14" s="15" t="n">
        <x:f>IF($C$4="Downside",IF(ISNUMBER(C14),C14,""),IF($C$4="Base",IF(ISNUMBER(D14),D14,""),IF(ISNUMBER(E14),E14,"")))</x:f>
        <x:v>12</x:v>
      </x:c>
      <x:c r="G14" s="1"/>
    </x:row>
    <x:row r="15">
      <x:c r="B15" s="1" t="str">
        <x:v>Fee per ticket</x:v>
      </x:c>
      <x:c r="C15" s="14" t="n">
        <x:v>3</x:v>
      </x:c>
      <x:c r="D15" s="14" t="n">
        <x:v>3</x:v>
      </x:c>
      <x:c r="E15" s="14" t="n">
        <x:v>3</x:v>
      </x:c>
      <x:c r="F15" s="15" t="n">
        <x:f>IF($C$4="Downside",IF(ISNUMBER(C15),C15,""),IF($C$4="Base",IF(ISNUMBER(D15),D15,""),IF(ISNUMBER(E15),E15,"")))</x:f>
        <x:v>3</x:v>
      </x:c>
      <x:c r="G15" s="1"/>
    </x:row>
    <x:row r="16">
      <x:c r="B16" s="1" t="str">
        <x:v>Usable ticket capacity</x:v>
      </x:c>
      <x:c r="C16" s="14" t="n">
        <x:v>150</x:v>
      </x:c>
      <x:c r="D16" s="14" t="n">
        <x:v>150</x:v>
      </x:c>
      <x:c r="E16" s="14" t="n">
        <x:v>150</x:v>
      </x:c>
      <x:c r="F16" s="15" t="n">
        <x:f>IF($C$4="Downside",IF(ISNUMBER(C16),C16,""),IF($C$4="Base",IF(ISNUMBER(D16),D16,""),IF(ISNUMBER(E16),E16,"")))</x:f>
        <x:v>150</x:v>
      </x:c>
      <x:c r="G16" s="1"/>
    </x:row>
    <x:row r="17">
      <x:c r="B17" s="1"/>
      <x:c r="C17" s="1"/>
      <x:c r="D17" s="1"/>
      <x:c r="E17" s="1"/>
      <x:c r="F17" s="1"/>
      <x:c r="G17" s="1"/>
    </x:row>
    <x:row r="18">
      <x:c r="B18" s="8" t="str">
        <x:v>Selected-case result</x:v>
      </x:c>
      <x:c r="C18" s="8"/>
      <x:c r="D18" s="8"/>
      <x:c r="E18" s="8"/>
      <x:c r="F18" s="8"/>
      <x:c r="G18" s="1"/>
    </x:row>
    <x:row r="19">
      <x:c r="B19" s="1" t="str">
        <x:v>Gross ticket income</x:v>
      </x:c>
      <x:c r="C19" s="1"/>
      <x:c r="D19" s="1"/>
      <x:c r="E19" s="1"/>
      <x:c r="F19" s="15" t="n">
        <x:f>IF(COUNT(F8:F16)=9,F8*F9,"")</x:f>
        <x:v>4000</x:v>
      </x:c>
      <x:c r="G19" s="1"/>
    </x:row>
    <x:row r="20">
      <x:c r="B20" s="1" t="str">
        <x:v>Sponsor and other income</x:v>
      </x:c>
      <x:c r="C20" s="1"/>
      <x:c r="D20" s="1"/>
      <x:c r="E20" s="1"/>
      <x:c r="F20" s="15" t="n">
        <x:f>IF(COUNT(F8:F16)=9,SUM(F10:F11),"")</x:f>
        <x:v>2000</x:v>
      </x:c>
      <x:c r="G20" s="1"/>
    </x:row>
    <x:row r="21">
      <x:c r="B21" s="11" t="str">
        <x:v>Total income</x:v>
      </x:c>
      <x:c r="C21" s="11"/>
      <x:c r="D21" s="11"/>
      <x:c r="E21" s="11"/>
      <x:c r="F21" s="16" t="n">
        <x:f>IF(COUNT(F8:F16)=9,SUM(F19:F20),"")</x:f>
        <x:v>6000</x:v>
      </x:c>
      <x:c r="G21" s="1"/>
    </x:row>
    <x:row r="22">
      <x:c r="B22" s="1" t="str">
        <x:v>Fixed costs</x:v>
      </x:c>
      <x:c r="C22" s="1"/>
      <x:c r="D22" s="1"/>
      <x:c r="E22" s="1"/>
      <x:c r="F22" s="15" t="n">
        <x:f>IF(COUNT(F8:F16)=9,SUM(F12:F13),"")</x:f>
        <x:v>4500</x:v>
      </x:c>
      <x:c r="G22" s="1"/>
    </x:row>
    <x:row r="23">
      <x:c r="B23" s="1" t="str">
        <x:v>Attendee-linked costs</x:v>
      </x:c>
      <x:c r="C23" s="1"/>
      <x:c r="D23" s="1"/>
      <x:c r="E23" s="1"/>
      <x:c r="F23" s="15" t="n">
        <x:f>IF(COUNT(F8:F16)=9,F8*(F14+F15),"")</x:f>
        <x:v>1500</x:v>
      </x:c>
      <x:c r="G23" s="1"/>
    </x:row>
    <x:row r="24">
      <x:c r="B24" s="11" t="str">
        <x:v>Total costs</x:v>
      </x:c>
      <x:c r="C24" s="11"/>
      <x:c r="D24" s="11"/>
      <x:c r="E24" s="11"/>
      <x:c r="F24" s="16" t="n">
        <x:f>IF(COUNT(F8:F16)=9,SUM(F22:F23),"")</x:f>
        <x:v>6000</x:v>
      </x:c>
      <x:c r="G24" s="1"/>
    </x:row>
    <x:row r="25">
      <x:c r="B25" s="13" t="str">
        <x:v>Estimated balance</x:v>
      </x:c>
      <x:c r="C25" s="13"/>
      <x:c r="D25" s="13"/>
      <x:c r="E25" s="13"/>
      <x:c r="F25" s="17" t="n">
        <x:f>IF(COUNT(F8:F16)=9,F21-F24,"")</x:f>
        <x:v>0</x:v>
      </x:c>
      <x:c r="G25" s="1"/>
    </x:row>
    <x:row r="26">
      <x:c r="B26" s="13" t="str">
        <x:v>Estimated deficit</x:v>
      </x:c>
      <x:c r="C26" s="13"/>
      <x:c r="D26" s="13"/>
      <x:c r="E26" s="13"/>
      <x:c r="F26" s="17" t="n">
        <x:f>IF(COUNT(F8:F16)=9,MAX(0,-F25),"")</x:f>
        <x:v>0</x:v>
      </x:c>
      <x:c r="G26" s="1"/>
    </x:row>
    <x:row r="27">
      <x:c r="B27" s="13" t="str">
        <x:v>Tickets needed to break even</x:v>
      </x:c>
      <x:c r="C27" s="13"/>
      <x:c r="D27" s="13"/>
      <x:c r="E27" s="13"/>
      <x:c r="F27" s="17" t="n">
        <x:f>IF(COUNT(F8:F16)=9,IF(F9-F14-F15&lt;=0,"Unit margin &lt;= 0",MAX(0,ROUNDUP((F22-F20)/(F9-F14-F15),0))),"")</x:f>
        <x:v>100</x:v>
      </x:c>
      <x:c r="G27" s="1"/>
    </x:row>
    <x:row r="28">
      <x:c r="B28" s="1" t="str"/>
      <x:c r="C28" s="1"/>
      <x:c r="D28" s="1"/>
      <x:c r="E28" s="1"/>
      <x:c r="F28" s="1"/>
      <x:c r="G28" s="1"/>
    </x:row>
    <x:row r="29">
      <x:c r="B29" s="1" t="str">
        <x:v>Decision check</x:v>
      </x:c>
      <x:c r="C29" s="1"/>
      <x:c r="D29" s="1"/>
      <x:c r="E29" s="1"/>
      <x:c r="F29" s="11" t="str">
        <x:f>IF(COUNT(F8:F16)&lt;9,"Complete selected case inputs",IF(F8&gt;F16,"Ticket plan exceeds capacity",IF(F9-F14-F15&lt;=0,"Unit contribution is not positive",IF(F27&gt;F16,"Break-even count exceeds capacity",IF(F25&lt;0,"Estimated shortfall","At or above modeled break-even")))))</x:f>
        <x:v>At or above modeled break-even</x:v>
      </x:c>
      <x:c r="G29" s="1"/>
    </x:row>
    <x:row r="30">
      <x:c r="B30" s="1"/>
      <x:c r="C30" s="1"/>
      <x:c r="D30" s="1"/>
      <x:c r="E30" s="1"/>
      <x:c r="F30" s="1"/>
      <x:c r="G30" s="1"/>
    </x:row>
    <x:row r="31">
      <x:c r="B31" s="18" t="str">
        <x:v>Revenue is before tax. Fees shown here are one illustrative per-ticket input.</x:v>
      </x:c>
      <x:c r="C31" s="18"/>
      <x:c r="D31" s="18"/>
      <x:c r="E31" s="18"/>
      <x:c r="F31" s="18"/>
      <x:c r="G31" s="1"/>
    </x:row>
    <x:row r="32">
      <x:c r="B32" s="18" t="str">
        <x:v>Confirm sellable capacity, costs and ticket settlement separately.</x:v>
      </x:c>
      <x:c r="C32" s="18"/>
      <x:c r="D32" s="18"/>
      <x:c r="E32" s="18"/>
      <x:c r="F32" s="18"/>
      <x:c r="G32" s="1"/>
    </x:row>
    <x:row r="33">
      <x:c r="B33" s="18" t="str">
        <x:v>One case updates at a time; switch C4 to compare assumptions.</x:v>
      </x:c>
      <x:c r="C33" s="18"/>
      <x:c r="D33" s="18"/>
      <x:c r="E33" s="18"/>
      <x:c r="F33" s="18"/>
      <x:c r="G33" s="1"/>
    </x:row>
    <x:row r="34">
      <x:c r="B34" s="1"/>
      <x:c r="C34" s="1"/>
      <x:c r="D34" s="1"/>
      <x:c r="E34" s="1"/>
      <x:c r="F34" s="1"/>
      <x:c r="G34" s="1"/>
    </x:row>
  </x:sheetData>
  <x:conditionalFormatting sqref="F25:F26">
    <x:cfRule type="cellIs" dxfId="0" priority="1" operator="lessThan">
      <x:formula>0</x:formula>
    </x:cfRule>
  </x:conditionalFormatting>
  <x:dataValidations count="1">
    <x:dataValidation type="list" sqref="C4">
      <x:formula1>"Downside,Base,Upside"</x:formula1>
    </x:dataValidation>
  </x:dataValidations>
  <x:pageMargins left="0.7" right="0.7" top="0.75" bottom="0.75" header="0.3" footer="0.3"/>
</x:worksheet>
</file>